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980" activeTab="0"/>
  </bookViews>
  <sheets>
    <sheet name="专项模板" sheetId="1" r:id="rId1"/>
  </sheets>
  <definedNames>
    <definedName name="_xlnm.Print_Area" localSheetId="0">'专项模板'!$81:$92</definedName>
    <definedName name="_xlnm.Print_Titles" localSheetId="0">'专项模板'!$2:$5</definedName>
  </definedNames>
  <calcPr fullCalcOnLoad="1"/>
</workbook>
</file>

<file path=xl/sharedStrings.xml><?xml version="1.0" encoding="utf-8"?>
<sst xmlns="http://schemas.openxmlformats.org/spreadsheetml/2006/main" count="231" uniqueCount="200">
  <si>
    <t>单位编码</t>
  </si>
  <si>
    <t>市县</t>
  </si>
  <si>
    <t>金额  （万元）</t>
  </si>
  <si>
    <t>任务清单</t>
  </si>
  <si>
    <t>基层农技推广体系建设</t>
  </si>
  <si>
    <t>科技园区         （科技示范基地）</t>
  </si>
  <si>
    <t>骨干农技人员培训</t>
  </si>
  <si>
    <t>种植   （资金）</t>
  </si>
  <si>
    <t>畜牧  （资金）</t>
  </si>
  <si>
    <t>农机       （资金）</t>
  </si>
  <si>
    <t>水产   （资金）</t>
  </si>
  <si>
    <t>数量（个）</t>
  </si>
  <si>
    <t>资金</t>
  </si>
  <si>
    <t>数量（人）</t>
  </si>
  <si>
    <t>合计</t>
  </si>
  <si>
    <t>19个</t>
  </si>
  <si>
    <t>市县小计</t>
  </si>
  <si>
    <t xml:space="preserve">    001101</t>
  </si>
  <si>
    <t xml:space="preserve">    哈尔滨市合计</t>
  </si>
  <si>
    <t xml:space="preserve">      001101001</t>
  </si>
  <si>
    <t xml:space="preserve">      哈尔滨市财政局</t>
  </si>
  <si>
    <t xml:space="preserve">    其中：呼兰区</t>
  </si>
  <si>
    <t>1个</t>
  </si>
  <si>
    <t xml:space="preserve">          阿城区</t>
  </si>
  <si>
    <t xml:space="preserve">          双城区</t>
  </si>
  <si>
    <t xml:space="preserve">      001101003</t>
  </si>
  <si>
    <t xml:space="preserve">      宾县财政局</t>
  </si>
  <si>
    <r>
      <t>2</t>
    </r>
    <r>
      <rPr>
        <sz val="10"/>
        <color indexed="8"/>
        <rFont val="宋体"/>
        <family val="0"/>
      </rPr>
      <t>个</t>
    </r>
  </si>
  <si>
    <t xml:space="preserve">      001101004</t>
  </si>
  <si>
    <t xml:space="preserve">      方正县财政局</t>
  </si>
  <si>
    <r>
      <t>1</t>
    </r>
    <r>
      <rPr>
        <sz val="10"/>
        <color indexed="8"/>
        <rFont val="宋体"/>
        <family val="0"/>
      </rPr>
      <t>个</t>
    </r>
  </si>
  <si>
    <t xml:space="preserve">      001101005</t>
  </si>
  <si>
    <t xml:space="preserve">      依兰县财政局</t>
  </si>
  <si>
    <t xml:space="preserve">      001101006</t>
  </si>
  <si>
    <t xml:space="preserve">      巴彦县财政局</t>
  </si>
  <si>
    <t xml:space="preserve">      001101007</t>
  </si>
  <si>
    <t xml:space="preserve">      木兰县财政局</t>
  </si>
  <si>
    <t xml:space="preserve">      001101008</t>
  </si>
  <si>
    <t xml:space="preserve">      通河县财政局</t>
  </si>
  <si>
    <t xml:space="preserve">      001101009</t>
  </si>
  <si>
    <t xml:space="preserve">      延寿县财政局</t>
  </si>
  <si>
    <t>国家级贫困县，资金砍块下达</t>
  </si>
  <si>
    <t xml:space="preserve">      001101011</t>
  </si>
  <si>
    <t xml:space="preserve">      五常市财政局</t>
  </si>
  <si>
    <t xml:space="preserve">      001101012</t>
  </si>
  <si>
    <t xml:space="preserve">      尚志市财政局</t>
  </si>
  <si>
    <t xml:space="preserve">    001102</t>
  </si>
  <si>
    <t xml:space="preserve">    齐齐哈尔市合计</t>
  </si>
  <si>
    <t xml:space="preserve">      001102002</t>
  </si>
  <si>
    <t xml:space="preserve">      龙江县财政局</t>
  </si>
  <si>
    <t xml:space="preserve">      001102003</t>
  </si>
  <si>
    <t xml:space="preserve">      讷河市财政局</t>
  </si>
  <si>
    <t xml:space="preserve">      001102004</t>
  </si>
  <si>
    <t xml:space="preserve">      依安县财政局</t>
  </si>
  <si>
    <t xml:space="preserve">      001102005</t>
  </si>
  <si>
    <t xml:space="preserve">      泰来县财政局</t>
  </si>
  <si>
    <t xml:space="preserve">      001102006</t>
  </si>
  <si>
    <t xml:space="preserve">      甘南县财政局</t>
  </si>
  <si>
    <t xml:space="preserve">      001102007</t>
  </si>
  <si>
    <t xml:space="preserve">      富裕县财政局</t>
  </si>
  <si>
    <t xml:space="preserve">      001102008</t>
  </si>
  <si>
    <t xml:space="preserve">      克山县财政局</t>
  </si>
  <si>
    <t xml:space="preserve">      001102009</t>
  </si>
  <si>
    <t xml:space="preserve">      克东县财政局</t>
  </si>
  <si>
    <t xml:space="preserve">      001102010</t>
  </si>
  <si>
    <t xml:space="preserve">      拜泉县财政局</t>
  </si>
  <si>
    <t xml:space="preserve">      001102011</t>
  </si>
  <si>
    <t xml:space="preserve">      齐齐哈尔市梅里斯区财政局</t>
  </si>
  <si>
    <t xml:space="preserve">    001103</t>
  </si>
  <si>
    <t xml:space="preserve">    牡丹江市合计</t>
  </si>
  <si>
    <t xml:space="preserve">      001103002</t>
  </si>
  <si>
    <t xml:space="preserve">      林口县财政局</t>
  </si>
  <si>
    <t xml:space="preserve">      001103003</t>
  </si>
  <si>
    <t xml:space="preserve">      穆棱市财政局</t>
  </si>
  <si>
    <t xml:space="preserve">      001103004</t>
  </si>
  <si>
    <t xml:space="preserve">      东宁市财政局</t>
  </si>
  <si>
    <t xml:space="preserve">      001103005</t>
  </si>
  <si>
    <t xml:space="preserve">      宁安市财政局</t>
  </si>
  <si>
    <t xml:space="preserve">      001103006</t>
  </si>
  <si>
    <t xml:space="preserve">      海林市财政局</t>
  </si>
  <si>
    <t xml:space="preserve">      001103007</t>
  </si>
  <si>
    <t xml:space="preserve">      绥芬河市财政局</t>
  </si>
  <si>
    <t xml:space="preserve">    001104</t>
  </si>
  <si>
    <t xml:space="preserve">    佳木斯市合计</t>
  </si>
  <si>
    <t xml:space="preserve">      001104001</t>
  </si>
  <si>
    <t xml:space="preserve">      佳木斯市财政局</t>
  </si>
  <si>
    <t>其中：郊区</t>
  </si>
  <si>
    <t xml:space="preserve">      001104002</t>
  </si>
  <si>
    <t xml:space="preserve">      桦南县财政局</t>
  </si>
  <si>
    <t xml:space="preserve">      001104003</t>
  </si>
  <si>
    <t xml:space="preserve">      桦川县财政局</t>
  </si>
  <si>
    <t xml:space="preserve">      001104004</t>
  </si>
  <si>
    <t xml:space="preserve">      汤原县财政局</t>
  </si>
  <si>
    <t xml:space="preserve">      001104006</t>
  </si>
  <si>
    <t xml:space="preserve">      富锦市财政局</t>
  </si>
  <si>
    <t xml:space="preserve">      001104007</t>
  </si>
  <si>
    <t xml:space="preserve">      同江市财政局</t>
  </si>
  <si>
    <t xml:space="preserve">      001104008</t>
  </si>
  <si>
    <t xml:space="preserve">      抚远县财政局</t>
  </si>
  <si>
    <t xml:space="preserve">    001105</t>
  </si>
  <si>
    <t xml:space="preserve">    鸡西市合计</t>
  </si>
  <si>
    <t xml:space="preserve">      001105002</t>
  </si>
  <si>
    <t xml:space="preserve">      鸡东县财政局</t>
  </si>
  <si>
    <t xml:space="preserve">      001105003</t>
  </si>
  <si>
    <t xml:space="preserve">      密山市财政局</t>
  </si>
  <si>
    <t xml:space="preserve">      001105004</t>
  </si>
  <si>
    <t xml:space="preserve">      虎林市财政局</t>
  </si>
  <si>
    <t xml:space="preserve">    001106</t>
  </si>
  <si>
    <t xml:space="preserve">    鹤岗市合计</t>
  </si>
  <si>
    <t xml:space="preserve">      001106002</t>
  </si>
  <si>
    <t xml:space="preserve">      萝北县财政局</t>
  </si>
  <si>
    <t xml:space="preserve">      001106003</t>
  </si>
  <si>
    <t xml:space="preserve">      绥滨县财政局</t>
  </si>
  <si>
    <t xml:space="preserve">    001107</t>
  </si>
  <si>
    <t xml:space="preserve">    双鸭山市合计</t>
  </si>
  <si>
    <t xml:space="preserve">      001107002</t>
  </si>
  <si>
    <t xml:space="preserve">      集贤县财政局</t>
  </si>
  <si>
    <t xml:space="preserve">      001107003</t>
  </si>
  <si>
    <t xml:space="preserve">      宝清县财政局</t>
  </si>
  <si>
    <t xml:space="preserve">      001107005</t>
  </si>
  <si>
    <t xml:space="preserve">      饶河县财政局</t>
  </si>
  <si>
    <t xml:space="preserve">    001108</t>
  </si>
  <si>
    <t xml:space="preserve">    七台河市合计</t>
  </si>
  <si>
    <t xml:space="preserve">      001108002</t>
  </si>
  <si>
    <t xml:space="preserve">      勃利县财政局</t>
  </si>
  <si>
    <t xml:space="preserve">    001109</t>
  </si>
  <si>
    <t xml:space="preserve">    黑河市合计</t>
  </si>
  <si>
    <t xml:space="preserve">      001109002</t>
  </si>
  <si>
    <t xml:space="preserve">      北安市财政局</t>
  </si>
  <si>
    <t xml:space="preserve">      001109003</t>
  </si>
  <si>
    <t xml:space="preserve">      嫩江县财政局</t>
  </si>
  <si>
    <t xml:space="preserve">      001109004</t>
  </si>
  <si>
    <t xml:space="preserve">      五大连池市财政局</t>
  </si>
  <si>
    <t xml:space="preserve">      001109005</t>
  </si>
  <si>
    <t xml:space="preserve">      逊克县财政局</t>
  </si>
  <si>
    <t xml:space="preserve">      001109006</t>
  </si>
  <si>
    <t xml:space="preserve">      孙吴县财政局</t>
  </si>
  <si>
    <t xml:space="preserve">      001109007</t>
  </si>
  <si>
    <t xml:space="preserve">      黑河市爱辉区财政局</t>
  </si>
  <si>
    <t xml:space="preserve">    001110</t>
  </si>
  <si>
    <t xml:space="preserve">    伊春市合计</t>
  </si>
  <si>
    <t xml:space="preserve">      001110002</t>
  </si>
  <si>
    <t xml:space="preserve">      铁力市财政局</t>
  </si>
  <si>
    <t xml:space="preserve">      001110003</t>
  </si>
  <si>
    <t xml:space="preserve">      嘉荫县财政局</t>
  </si>
  <si>
    <t xml:space="preserve">    001111</t>
  </si>
  <si>
    <t xml:space="preserve">    大庆市合计</t>
  </si>
  <si>
    <t xml:space="preserve">      001111002</t>
  </si>
  <si>
    <t xml:space="preserve">      林甸县财政局</t>
  </si>
  <si>
    <t xml:space="preserve">      001111003</t>
  </si>
  <si>
    <t xml:space="preserve">      肇州县财政局</t>
  </si>
  <si>
    <t xml:space="preserve">      001111004</t>
  </si>
  <si>
    <t xml:space="preserve">      肇源县财政局</t>
  </si>
  <si>
    <t xml:space="preserve">      001111005</t>
  </si>
  <si>
    <t xml:space="preserve">      杜蒙县财政局</t>
  </si>
  <si>
    <t xml:space="preserve">    001112</t>
  </si>
  <si>
    <t xml:space="preserve">    大兴安岭行署合计</t>
  </si>
  <si>
    <t xml:space="preserve">      001112003</t>
  </si>
  <si>
    <t xml:space="preserve">      呼玛县财政局</t>
  </si>
  <si>
    <t xml:space="preserve">      001112004</t>
  </si>
  <si>
    <t xml:space="preserve">      塔河县财政局</t>
  </si>
  <si>
    <t xml:space="preserve">      001112006</t>
  </si>
  <si>
    <t xml:space="preserve">      漠河县财政局</t>
  </si>
  <si>
    <t xml:space="preserve">    001113</t>
  </si>
  <si>
    <t xml:space="preserve">    绥化市合计</t>
  </si>
  <si>
    <t xml:space="preserve">      001113001</t>
  </si>
  <si>
    <t xml:space="preserve">      绥化市财政局</t>
  </si>
  <si>
    <t>其中：北林区</t>
  </si>
  <si>
    <t xml:space="preserve">      001113002</t>
  </si>
  <si>
    <t xml:space="preserve">      安达市财政局</t>
  </si>
  <si>
    <t xml:space="preserve">      001113003</t>
  </si>
  <si>
    <t xml:space="preserve">      肇东市财政局</t>
  </si>
  <si>
    <t>2个</t>
  </si>
  <si>
    <t xml:space="preserve">      001113004</t>
  </si>
  <si>
    <t xml:space="preserve">      兰西县财政局</t>
  </si>
  <si>
    <t xml:space="preserve">      001113005</t>
  </si>
  <si>
    <t xml:space="preserve">      青冈县财政局</t>
  </si>
  <si>
    <t xml:space="preserve">      001113006</t>
  </si>
  <si>
    <t xml:space="preserve">      明水县财政局</t>
  </si>
  <si>
    <t xml:space="preserve">      001113007</t>
  </si>
  <si>
    <t xml:space="preserve">      海伦市财政局</t>
  </si>
  <si>
    <t xml:space="preserve">      001113008</t>
  </si>
  <si>
    <t xml:space="preserve">      望奎县财政局</t>
  </si>
  <si>
    <t xml:space="preserve">      001113009</t>
  </si>
  <si>
    <t xml:space="preserve">      绥棱县财政局</t>
  </si>
  <si>
    <t xml:space="preserve">      001113010</t>
  </si>
  <si>
    <t xml:space="preserve">      庆安县财政局</t>
  </si>
  <si>
    <r>
      <t>1</t>
    </r>
    <r>
      <rPr>
        <sz val="10"/>
        <rFont val="宋体"/>
        <family val="0"/>
      </rPr>
      <t>个</t>
    </r>
  </si>
  <si>
    <t>省直单位小计</t>
  </si>
  <si>
    <t>东北农业大学</t>
  </si>
  <si>
    <t>省农业农村厅</t>
  </si>
  <si>
    <t>省农业技术推广站</t>
  </si>
  <si>
    <t>省畜牧总站</t>
  </si>
  <si>
    <t>省水产技术推广总站</t>
  </si>
  <si>
    <t>省农业机械化技术推广总站</t>
  </si>
  <si>
    <t>省农业环境与耕地保护站</t>
  </si>
  <si>
    <t>省植检植保站</t>
  </si>
  <si>
    <t>2019年基层农技推广体系改革与建设补助项目资金分配明细表</t>
  </si>
  <si>
    <t>附件：</t>
  </si>
  <si>
    <t>国家级贫困县，资金砍块下达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</si>
</sst>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#,##0_);[Red]\(#,##0\)"/>
    <numFmt numFmtId="179" formatCode="0.00_ "/>
    <numFmt numFmtId="180" formatCode="0_);[Red]\(0\)"/>
    <numFmt numFmtId="181" formatCode="0_ "/>
  </numFmts>
  <fonts count="31">
    <font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9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5" fillId="22" borderId="0" applyNumberFormat="0" applyBorder="0" applyAlignment="0" applyProtection="0"/>
    <xf numFmtId="0" fontId="30" fillId="16" borderId="8" applyNumberFormat="0" applyAlignment="0" applyProtection="0"/>
    <xf numFmtId="0" fontId="17" fillId="7" borderId="5" applyNumberFormat="0" applyAlignment="0" applyProtection="0"/>
    <xf numFmtId="0" fontId="12" fillId="0" borderId="0">
      <alignment/>
      <protection/>
    </xf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3" fillId="0" borderId="10" xfId="65" applyNumberFormat="1" applyFont="1" applyBorder="1" applyAlignment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76" fontId="7" fillId="0" borderId="10" xfId="65" applyNumberFormat="1" applyFont="1" applyBorder="1" applyAlignment="1">
      <alignment horizontal="center" vertical="center"/>
      <protection/>
    </xf>
    <xf numFmtId="176" fontId="7" fillId="0" borderId="10" xfId="6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76" fontId="7" fillId="24" borderId="10" xfId="65" applyNumberFormat="1" applyFont="1" applyFill="1" applyBorder="1" applyAlignment="1">
      <alignment horizontal="center" vertical="center"/>
      <protection/>
    </xf>
    <xf numFmtId="0" fontId="7" fillId="24" borderId="10" xfId="0" applyFont="1" applyFill="1" applyBorder="1" applyAlignment="1">
      <alignment horizontal="center" vertical="center" wrapText="1"/>
    </xf>
    <xf numFmtId="176" fontId="3" fillId="24" borderId="10" xfId="65" applyNumberFormat="1" applyFont="1" applyFill="1" applyBorder="1" applyAlignment="1">
      <alignment horizontal="center" vertical="center"/>
      <protection/>
    </xf>
    <xf numFmtId="49" fontId="6" fillId="24" borderId="10" xfId="65" applyNumberFormat="1" applyFont="1" applyFill="1" applyBorder="1" applyAlignment="1">
      <alignment horizontal="left" vertical="center"/>
      <protection/>
    </xf>
    <xf numFmtId="176" fontId="8" fillId="24" borderId="10" xfId="65" applyNumberFormat="1" applyFont="1" applyFill="1" applyBorder="1" applyAlignment="1">
      <alignment horizontal="center" vertical="center"/>
      <protection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>
      <alignment horizontal="center" wrapText="1"/>
    </xf>
    <xf numFmtId="176" fontId="7" fillId="24" borderId="10" xfId="0" applyNumberFormat="1" applyFont="1" applyFill="1" applyBorder="1" applyAlignment="1">
      <alignment horizontal="center" vertical="center"/>
    </xf>
    <xf numFmtId="180" fontId="7" fillId="24" borderId="10" xfId="65" applyNumberFormat="1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180" fontId="3" fillId="0" borderId="10" xfId="65" applyNumberFormat="1" applyFont="1" applyBorder="1" applyAlignment="1">
      <alignment horizontal="center" vertical="center" wrapText="1"/>
      <protection/>
    </xf>
    <xf numFmtId="180" fontId="3" fillId="0" borderId="10" xfId="65" applyNumberFormat="1" applyFont="1" applyBorder="1" applyAlignment="1">
      <alignment horizontal="center" vertical="center"/>
      <protection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24" borderId="10" xfId="0" applyNumberFormat="1" applyFont="1" applyFill="1" applyBorder="1" applyAlignment="1">
      <alignment horizontal="center" vertical="center" wrapText="1"/>
    </xf>
    <xf numFmtId="180" fontId="8" fillId="24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180" fontId="7" fillId="0" borderId="10" xfId="65" applyNumberFormat="1" applyFont="1" applyBorder="1" applyAlignment="1">
      <alignment horizontal="center" vertical="center"/>
      <protection/>
    </xf>
    <xf numFmtId="180" fontId="7" fillId="0" borderId="10" xfId="65" applyNumberFormat="1" applyFont="1" applyFill="1" applyBorder="1" applyAlignment="1">
      <alignment horizontal="center" vertical="center"/>
      <protection/>
    </xf>
    <xf numFmtId="180" fontId="1" fillId="24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7" fillId="24" borderId="10" xfId="0" applyNumberFormat="1" applyFont="1" applyFill="1" applyBorder="1" applyAlignment="1">
      <alignment horizontal="center" vertical="center"/>
    </xf>
    <xf numFmtId="180" fontId="3" fillId="24" borderId="10" xfId="65" applyNumberFormat="1" applyFont="1" applyFill="1" applyBorder="1" applyAlignment="1">
      <alignment horizontal="center" vertical="center"/>
      <protection/>
    </xf>
    <xf numFmtId="180" fontId="10" fillId="24" borderId="10" xfId="65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76" fontId="3" fillId="0" borderId="10" xfId="65" applyNumberFormat="1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24" borderId="10" xfId="0" applyFont="1" applyFill="1" applyBorder="1" applyAlignment="1" applyProtection="1">
      <alignment horizontal="left" vertical="center"/>
      <protection/>
    </xf>
    <xf numFmtId="0" fontId="5" fillId="24" borderId="10" xfId="0" applyFont="1" applyFill="1" applyBorder="1" applyAlignment="1" applyProtection="1">
      <alignment horizontal="left"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49" fontId="6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0" xfId="0" applyFont="1" applyFill="1" applyBorder="1" applyAlignment="1" applyProtection="1">
      <alignment horizontal="left" vertical="center"/>
      <protection/>
    </xf>
    <xf numFmtId="180" fontId="8" fillId="24" borderId="10" xfId="65" applyNumberFormat="1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176" fontId="3" fillId="0" borderId="10" xfId="65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180" fontId="3" fillId="0" borderId="10" xfId="65" applyNumberFormat="1" applyFont="1" applyBorder="1" applyAlignment="1">
      <alignment horizontal="center" vertical="center" wrapText="1"/>
      <protection/>
    </xf>
    <xf numFmtId="180" fontId="3" fillId="0" borderId="10" xfId="65" applyNumberFormat="1" applyFont="1" applyBorder="1" applyAlignment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</cellXfs>
  <cellStyles count="7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e鯪9Y_x000B_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5" xfId="42"/>
    <cellStyle name="常规 2" xfId="43"/>
    <cellStyle name="常规 2 12" xfId="44"/>
    <cellStyle name="常规 2 2" xfId="45"/>
    <cellStyle name="常规 2 2 2" xfId="46"/>
    <cellStyle name="常规 2 2 2 2" xfId="47"/>
    <cellStyle name="常规 2 4" xfId="48"/>
    <cellStyle name="常规 2_2014危房汇总表" xfId="49"/>
    <cellStyle name="常规 3" xfId="50"/>
    <cellStyle name="常规 3 2" xfId="51"/>
    <cellStyle name="常规 3 2 2" xfId="52"/>
    <cellStyle name="常规 3 3" xfId="53"/>
    <cellStyle name="常规 4" xfId="54"/>
    <cellStyle name="常规 4 2" xfId="55"/>
    <cellStyle name="常规 4 4" xfId="56"/>
    <cellStyle name="常规 5" xfId="57"/>
    <cellStyle name="常规 7" xfId="58"/>
    <cellStyle name="常规 8" xfId="59"/>
    <cellStyle name="常规 87" xfId="60"/>
    <cellStyle name="常规 9" xfId="61"/>
    <cellStyle name="常规 91" xfId="62"/>
    <cellStyle name="常规 92" xfId="63"/>
    <cellStyle name="常规 95" xfId="64"/>
    <cellStyle name="常规_Sheet1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普通_活用表_亿元表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样式 1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view="pageBreakPreview" zoomScaleSheetLayoutView="100" zoomScalePageLayoutView="0" workbookViewId="0" topLeftCell="A46">
      <selection activeCell="D59" sqref="D59:K59"/>
    </sheetView>
  </sheetViews>
  <sheetFormatPr defaultColWidth="9.00390625" defaultRowHeight="14.25"/>
  <cols>
    <col min="1" max="1" width="12.375" style="0" customWidth="1"/>
    <col min="2" max="2" width="18.25390625" style="0" customWidth="1"/>
    <col min="3" max="3" width="9.50390625" style="0" bestFit="1" customWidth="1"/>
    <col min="4" max="7" width="8.625" style="28" customWidth="1"/>
    <col min="8" max="9" width="9.00390625" style="28" customWidth="1"/>
    <col min="10" max="10" width="8.00390625" style="28" customWidth="1"/>
    <col min="11" max="11" width="7.875" style="28" customWidth="1"/>
  </cols>
  <sheetData>
    <row r="1" spans="1:11" ht="14.25">
      <c r="A1" s="1" t="s">
        <v>198</v>
      </c>
      <c r="B1" s="1"/>
      <c r="C1" s="2"/>
      <c r="D1" s="24"/>
      <c r="E1" s="24"/>
      <c r="F1" s="24"/>
      <c r="G1" s="24"/>
      <c r="H1" s="24"/>
      <c r="I1" s="24"/>
      <c r="J1" s="24"/>
      <c r="K1" s="24"/>
    </row>
    <row r="2" spans="1:11" ht="25.5">
      <c r="A2" s="45" t="s">
        <v>197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4.25">
      <c r="A3" s="43" t="s">
        <v>0</v>
      </c>
      <c r="B3" s="43" t="s">
        <v>1</v>
      </c>
      <c r="C3" s="44" t="s">
        <v>2</v>
      </c>
      <c r="D3" s="46" t="s">
        <v>3</v>
      </c>
      <c r="E3" s="46"/>
      <c r="F3" s="46"/>
      <c r="G3" s="46"/>
      <c r="H3" s="46"/>
      <c r="I3" s="46"/>
      <c r="J3" s="46"/>
      <c r="K3" s="46"/>
    </row>
    <row r="4" spans="1:11" ht="27" customHeight="1">
      <c r="A4" s="43"/>
      <c r="B4" s="43"/>
      <c r="C4" s="44"/>
      <c r="D4" s="47" t="s">
        <v>4</v>
      </c>
      <c r="E4" s="47"/>
      <c r="F4" s="47"/>
      <c r="G4" s="47"/>
      <c r="H4" s="46" t="s">
        <v>5</v>
      </c>
      <c r="I4" s="46"/>
      <c r="J4" s="47" t="s">
        <v>6</v>
      </c>
      <c r="K4" s="47"/>
    </row>
    <row r="5" spans="1:11" ht="30" customHeight="1">
      <c r="A5" s="32"/>
      <c r="B5" s="32"/>
      <c r="C5" s="33"/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19" t="s">
        <v>13</v>
      </c>
      <c r="K5" s="19" t="s">
        <v>12</v>
      </c>
    </row>
    <row r="6" spans="1:11" ht="14.25">
      <c r="A6" s="48" t="s">
        <v>14</v>
      </c>
      <c r="B6" s="48"/>
      <c r="C6" s="3">
        <f>C7+C93</f>
        <v>6900</v>
      </c>
      <c r="D6" s="20">
        <v>1650</v>
      </c>
      <c r="E6" s="20">
        <v>600</v>
      </c>
      <c r="F6" s="20">
        <v>450</v>
      </c>
      <c r="G6" s="20">
        <v>290</v>
      </c>
      <c r="H6" s="20" t="s">
        <v>15</v>
      </c>
      <c r="I6" s="20">
        <v>950</v>
      </c>
      <c r="J6" s="20">
        <v>3000</v>
      </c>
      <c r="K6" s="20">
        <v>600</v>
      </c>
    </row>
    <row r="7" spans="1:11" ht="14.25">
      <c r="A7" s="43" t="s">
        <v>16</v>
      </c>
      <c r="B7" s="43"/>
      <c r="C7" s="3">
        <f>C8+C22+C33+C40+C49+C53+C56+C60+C62+C69+C72+C77+C81</f>
        <v>6235</v>
      </c>
      <c r="D7" s="20">
        <f>D8+D22+D33+D40+D49+D53+D56+D60+D62+D69+D72+D77+D81</f>
        <v>1650</v>
      </c>
      <c r="E7" s="20">
        <f>E8+E22+E33+E40+E49+E53+E56+E60+E62+E69+E72+E77+E81</f>
        <v>600</v>
      </c>
      <c r="F7" s="20">
        <f>F8+F22+F33+F40+F49+F53+F56+F60+F62+F69+F72+F77+F81</f>
        <v>450</v>
      </c>
      <c r="G7" s="20">
        <f>G8+G22+G33+G40+G49+G53+G56+G60+G62+G69+G72+G77+G81</f>
        <v>290</v>
      </c>
      <c r="H7" s="20"/>
      <c r="I7" s="20">
        <f>I8+I22+I33+I40+I49+I53+I56+I60+I62+I69+I72+I77+I81</f>
        <v>950</v>
      </c>
      <c r="J7" s="20"/>
      <c r="K7" s="20"/>
    </row>
    <row r="8" spans="1:11" ht="14.25">
      <c r="A8" s="4" t="s">
        <v>17</v>
      </c>
      <c r="B8" s="4" t="s">
        <v>18</v>
      </c>
      <c r="C8" s="3">
        <f>C9+C13+C14+C15+C16+C17+C18+C19+C20+C21</f>
        <v>1063</v>
      </c>
      <c r="D8" s="20">
        <f>SUM(D10:D21)</f>
        <v>395</v>
      </c>
      <c r="E8" s="20">
        <f>SUM(E10:E21)</f>
        <v>150</v>
      </c>
      <c r="F8" s="20">
        <f>SUM(F10:F21)</f>
        <v>80</v>
      </c>
      <c r="G8" s="20">
        <f>SUM(G10:G21)</f>
        <v>125</v>
      </c>
      <c r="H8" s="20"/>
      <c r="I8" s="20">
        <f>SUM(I10:I21)</f>
        <v>250</v>
      </c>
      <c r="J8" s="20"/>
      <c r="K8" s="20"/>
    </row>
    <row r="9" spans="1:11" ht="14.25">
      <c r="A9" s="5" t="s">
        <v>19</v>
      </c>
      <c r="B9" s="5" t="s">
        <v>20</v>
      </c>
      <c r="C9" s="6">
        <f>C10+C11+C12</f>
        <v>270</v>
      </c>
      <c r="D9" s="25">
        <f>D10+D11+D12</f>
        <v>110</v>
      </c>
      <c r="E9" s="25">
        <f>E10+E11+E12</f>
        <v>50</v>
      </c>
      <c r="F9" s="25">
        <f>F10+F11+F12</f>
        <v>30</v>
      </c>
      <c r="G9" s="25">
        <f>G10+G11+G12</f>
        <v>30</v>
      </c>
      <c r="H9" s="25"/>
      <c r="I9" s="25">
        <f>I10+I11+I12</f>
        <v>50</v>
      </c>
      <c r="J9" s="25"/>
      <c r="K9" s="25"/>
    </row>
    <row r="10" spans="1:11" ht="14.25">
      <c r="A10" s="34"/>
      <c r="B10" s="34" t="s">
        <v>21</v>
      </c>
      <c r="C10" s="7">
        <f aca="true" t="shared" si="0" ref="C10:C18">D10+E10+F10+G10+I10+K10</f>
        <v>110</v>
      </c>
      <c r="D10" s="21">
        <v>30</v>
      </c>
      <c r="E10" s="21">
        <v>10</v>
      </c>
      <c r="F10" s="21">
        <v>10</v>
      </c>
      <c r="G10" s="21">
        <v>10</v>
      </c>
      <c r="H10" s="21" t="s">
        <v>22</v>
      </c>
      <c r="I10" s="21">
        <v>50</v>
      </c>
      <c r="J10" s="26"/>
      <c r="K10" s="26"/>
    </row>
    <row r="11" spans="1:11" ht="14.25">
      <c r="A11" s="34"/>
      <c r="B11" s="34" t="s">
        <v>23</v>
      </c>
      <c r="C11" s="7">
        <f t="shared" si="0"/>
        <v>80</v>
      </c>
      <c r="D11" s="21">
        <v>40</v>
      </c>
      <c r="E11" s="21">
        <v>20</v>
      </c>
      <c r="F11" s="21">
        <v>10</v>
      </c>
      <c r="G11" s="21">
        <v>10</v>
      </c>
      <c r="H11" s="26"/>
      <c r="I11" s="26"/>
      <c r="J11" s="26"/>
      <c r="K11" s="26"/>
    </row>
    <row r="12" spans="1:11" ht="14.25">
      <c r="A12" s="34"/>
      <c r="B12" s="34" t="s">
        <v>24</v>
      </c>
      <c r="C12" s="7">
        <f t="shared" si="0"/>
        <v>80</v>
      </c>
      <c r="D12" s="21">
        <v>40</v>
      </c>
      <c r="E12" s="21">
        <v>20</v>
      </c>
      <c r="F12" s="21">
        <v>10</v>
      </c>
      <c r="G12" s="21">
        <v>10</v>
      </c>
      <c r="H12" s="26"/>
      <c r="I12" s="26"/>
      <c r="J12" s="26"/>
      <c r="K12" s="26"/>
    </row>
    <row r="13" spans="1:11" ht="14.25">
      <c r="A13" s="34" t="s">
        <v>25</v>
      </c>
      <c r="B13" s="34" t="s">
        <v>26</v>
      </c>
      <c r="C13" s="7">
        <f t="shared" si="0"/>
        <v>180</v>
      </c>
      <c r="D13" s="21">
        <v>50</v>
      </c>
      <c r="E13" s="21">
        <v>15</v>
      </c>
      <c r="F13" s="21">
        <v>0</v>
      </c>
      <c r="G13" s="21">
        <v>15</v>
      </c>
      <c r="H13" s="21" t="s">
        <v>27</v>
      </c>
      <c r="I13" s="21">
        <v>100</v>
      </c>
      <c r="J13" s="26"/>
      <c r="K13" s="26"/>
    </row>
    <row r="14" spans="1:11" ht="14.25">
      <c r="A14" s="34" t="s">
        <v>28</v>
      </c>
      <c r="B14" s="34" t="s">
        <v>29</v>
      </c>
      <c r="C14" s="7">
        <f t="shared" si="0"/>
        <v>110</v>
      </c>
      <c r="D14" s="21">
        <v>30</v>
      </c>
      <c r="E14" s="21">
        <v>10</v>
      </c>
      <c r="F14" s="21">
        <v>10</v>
      </c>
      <c r="G14" s="21">
        <v>10</v>
      </c>
      <c r="H14" s="21" t="s">
        <v>30</v>
      </c>
      <c r="I14" s="21">
        <v>50</v>
      </c>
      <c r="J14" s="26"/>
      <c r="K14" s="26"/>
    </row>
    <row r="15" spans="1:11" ht="14.25">
      <c r="A15" s="34" t="s">
        <v>31</v>
      </c>
      <c r="B15" s="34" t="s">
        <v>32</v>
      </c>
      <c r="C15" s="7">
        <f t="shared" si="0"/>
        <v>60</v>
      </c>
      <c r="D15" s="21">
        <v>30</v>
      </c>
      <c r="E15" s="21">
        <v>20</v>
      </c>
      <c r="F15" s="21">
        <v>10</v>
      </c>
      <c r="G15" s="21"/>
      <c r="H15" s="26"/>
      <c r="I15" s="26"/>
      <c r="J15" s="26"/>
      <c r="K15" s="26"/>
    </row>
    <row r="16" spans="1:11" ht="14.25">
      <c r="A16" s="34" t="s">
        <v>33</v>
      </c>
      <c r="B16" s="34" t="s">
        <v>34</v>
      </c>
      <c r="C16" s="7">
        <f t="shared" si="0"/>
        <v>80</v>
      </c>
      <c r="D16" s="21">
        <v>40</v>
      </c>
      <c r="E16" s="21">
        <v>15</v>
      </c>
      <c r="F16" s="21">
        <v>10</v>
      </c>
      <c r="G16" s="21">
        <v>15</v>
      </c>
      <c r="H16" s="26"/>
      <c r="I16" s="26"/>
      <c r="J16" s="26"/>
      <c r="K16" s="26"/>
    </row>
    <row r="17" spans="1:11" ht="14.25">
      <c r="A17" s="34" t="s">
        <v>35</v>
      </c>
      <c r="B17" s="34" t="s">
        <v>36</v>
      </c>
      <c r="C17" s="7">
        <f t="shared" si="0"/>
        <v>50</v>
      </c>
      <c r="D17" s="21">
        <v>30</v>
      </c>
      <c r="E17" s="21">
        <v>10</v>
      </c>
      <c r="F17" s="21">
        <v>0</v>
      </c>
      <c r="G17" s="21">
        <v>10</v>
      </c>
      <c r="H17" s="26"/>
      <c r="I17" s="26"/>
      <c r="J17" s="26"/>
      <c r="K17" s="26"/>
    </row>
    <row r="18" spans="1:14" ht="14.25">
      <c r="A18" s="34" t="s">
        <v>37</v>
      </c>
      <c r="B18" s="34" t="s">
        <v>38</v>
      </c>
      <c r="C18" s="7">
        <f t="shared" si="0"/>
        <v>60</v>
      </c>
      <c r="D18" s="21">
        <v>30</v>
      </c>
      <c r="E18" s="21">
        <v>10</v>
      </c>
      <c r="F18" s="21">
        <v>10</v>
      </c>
      <c r="G18" s="21">
        <v>10</v>
      </c>
      <c r="H18" s="26"/>
      <c r="I18" s="26"/>
      <c r="J18" s="26"/>
      <c r="K18" s="26"/>
      <c r="N18" s="8"/>
    </row>
    <row r="19" spans="1:11" ht="14.25">
      <c r="A19" s="35" t="s">
        <v>39</v>
      </c>
      <c r="B19" s="35" t="s">
        <v>40</v>
      </c>
      <c r="C19" s="7">
        <v>63</v>
      </c>
      <c r="D19" s="41" t="s">
        <v>41</v>
      </c>
      <c r="E19" s="41"/>
      <c r="F19" s="41"/>
      <c r="G19" s="41"/>
      <c r="H19" s="41"/>
      <c r="I19" s="41"/>
      <c r="J19" s="41"/>
      <c r="K19" s="41"/>
    </row>
    <row r="20" spans="1:11" ht="14.25">
      <c r="A20" s="35" t="s">
        <v>42</v>
      </c>
      <c r="B20" s="35" t="s">
        <v>43</v>
      </c>
      <c r="C20" s="9">
        <f>D20+E20+F20+G20+I20+K20</f>
        <v>130</v>
      </c>
      <c r="D20" s="22">
        <v>45</v>
      </c>
      <c r="E20" s="22">
        <v>10</v>
      </c>
      <c r="F20" s="22">
        <v>10</v>
      </c>
      <c r="G20" s="22">
        <v>15</v>
      </c>
      <c r="H20" s="22" t="s">
        <v>30</v>
      </c>
      <c r="I20" s="22">
        <v>50</v>
      </c>
      <c r="J20" s="17"/>
      <c r="K20" s="17"/>
    </row>
    <row r="21" spans="1:11" ht="14.25">
      <c r="A21" s="35" t="s">
        <v>44</v>
      </c>
      <c r="B21" s="35" t="s">
        <v>45</v>
      </c>
      <c r="C21" s="9">
        <f>D21+E21+F21+G21+I21+K21</f>
        <v>60</v>
      </c>
      <c r="D21" s="22">
        <v>30</v>
      </c>
      <c r="E21" s="22">
        <v>10</v>
      </c>
      <c r="F21" s="22">
        <v>0</v>
      </c>
      <c r="G21" s="22">
        <v>20</v>
      </c>
      <c r="H21" s="17"/>
      <c r="I21" s="17"/>
      <c r="J21" s="17"/>
      <c r="K21" s="17"/>
    </row>
    <row r="22" spans="1:11" ht="14.25">
      <c r="A22" s="36" t="s">
        <v>46</v>
      </c>
      <c r="B22" s="36" t="s">
        <v>47</v>
      </c>
      <c r="C22" s="11">
        <f>SUM(C23:C32)</f>
        <v>1193</v>
      </c>
      <c r="D22" s="17">
        <f>SUM(D23:D32)</f>
        <v>145</v>
      </c>
      <c r="E22" s="17">
        <f>SUM(E23:E32)</f>
        <v>65</v>
      </c>
      <c r="F22" s="17">
        <f>SUM(F23:F32)</f>
        <v>40</v>
      </c>
      <c r="G22" s="17"/>
      <c r="H22" s="17"/>
      <c r="I22" s="17">
        <f>SUM(I23:I32)</f>
        <v>150</v>
      </c>
      <c r="J22" s="17"/>
      <c r="K22" s="30"/>
    </row>
    <row r="23" spans="1:11" ht="14.25">
      <c r="A23" s="35" t="s">
        <v>48</v>
      </c>
      <c r="B23" s="35" t="s">
        <v>49</v>
      </c>
      <c r="C23" s="9">
        <v>264</v>
      </c>
      <c r="D23" s="41" t="s">
        <v>41</v>
      </c>
      <c r="E23" s="41"/>
      <c r="F23" s="41"/>
      <c r="G23" s="41"/>
      <c r="H23" s="41"/>
      <c r="I23" s="41"/>
      <c r="J23" s="41"/>
      <c r="K23" s="41"/>
    </row>
    <row r="24" spans="1:11" ht="14.25">
      <c r="A24" s="35" t="s">
        <v>50</v>
      </c>
      <c r="B24" s="35" t="s">
        <v>51</v>
      </c>
      <c r="C24" s="9">
        <f aca="true" t="shared" si="1" ref="C24:C29">D24+E24+F24+G24+I24</f>
        <v>130</v>
      </c>
      <c r="D24" s="22">
        <v>50</v>
      </c>
      <c r="E24" s="22">
        <v>20</v>
      </c>
      <c r="F24" s="22">
        <v>10</v>
      </c>
      <c r="G24" s="22">
        <v>0</v>
      </c>
      <c r="H24" s="22" t="s">
        <v>30</v>
      </c>
      <c r="I24" s="22">
        <v>50</v>
      </c>
      <c r="J24" s="17"/>
      <c r="K24" s="17"/>
    </row>
    <row r="25" spans="1:11" ht="14.25">
      <c r="A25" s="35" t="s">
        <v>52</v>
      </c>
      <c r="B25" s="35" t="s">
        <v>53</v>
      </c>
      <c r="C25" s="9">
        <f t="shared" si="1"/>
        <v>50</v>
      </c>
      <c r="D25" s="22">
        <v>30</v>
      </c>
      <c r="E25" s="22">
        <v>10</v>
      </c>
      <c r="F25" s="22">
        <v>10</v>
      </c>
      <c r="G25" s="17"/>
      <c r="H25" s="17"/>
      <c r="I25" s="17"/>
      <c r="J25" s="17"/>
      <c r="K25" s="17"/>
    </row>
    <row r="26" spans="1:11" ht="14.25">
      <c r="A26" s="35" t="s">
        <v>54</v>
      </c>
      <c r="B26" s="35" t="s">
        <v>55</v>
      </c>
      <c r="C26" s="9">
        <v>264</v>
      </c>
      <c r="D26" s="41" t="s">
        <v>41</v>
      </c>
      <c r="E26" s="41"/>
      <c r="F26" s="41"/>
      <c r="G26" s="41"/>
      <c r="H26" s="41"/>
      <c r="I26" s="41"/>
      <c r="J26" s="41"/>
      <c r="K26" s="41"/>
    </row>
    <row r="27" spans="1:11" ht="14.25">
      <c r="A27" s="35" t="s">
        <v>56</v>
      </c>
      <c r="B27" s="35" t="s">
        <v>57</v>
      </c>
      <c r="C27" s="9">
        <v>63</v>
      </c>
      <c r="D27" s="41" t="s">
        <v>41</v>
      </c>
      <c r="E27" s="41"/>
      <c r="F27" s="41"/>
      <c r="G27" s="41"/>
      <c r="H27" s="41"/>
      <c r="I27" s="41"/>
      <c r="J27" s="41"/>
      <c r="K27" s="41"/>
    </row>
    <row r="28" spans="1:11" ht="14.25">
      <c r="A28" s="35" t="s">
        <v>58</v>
      </c>
      <c r="B28" s="35" t="s">
        <v>59</v>
      </c>
      <c r="C28" s="9">
        <v>76</v>
      </c>
      <c r="D28" s="41" t="s">
        <v>41</v>
      </c>
      <c r="E28" s="41"/>
      <c r="F28" s="41"/>
      <c r="G28" s="41"/>
      <c r="H28" s="41"/>
      <c r="I28" s="41"/>
      <c r="J28" s="41"/>
      <c r="K28" s="41"/>
    </row>
    <row r="29" spans="1:11" ht="14.25">
      <c r="A29" s="35" t="s">
        <v>60</v>
      </c>
      <c r="B29" s="35" t="s">
        <v>61</v>
      </c>
      <c r="C29" s="9">
        <f t="shared" si="1"/>
        <v>130</v>
      </c>
      <c r="D29" s="22">
        <v>45</v>
      </c>
      <c r="E29" s="22">
        <v>25</v>
      </c>
      <c r="F29" s="22">
        <v>10</v>
      </c>
      <c r="G29" s="22">
        <v>0</v>
      </c>
      <c r="H29" s="22" t="s">
        <v>30</v>
      </c>
      <c r="I29" s="22">
        <v>50</v>
      </c>
      <c r="J29" s="17"/>
      <c r="K29" s="17"/>
    </row>
    <row r="30" spans="1:11" ht="14.25">
      <c r="A30" s="35" t="s">
        <v>62</v>
      </c>
      <c r="B30" s="35" t="s">
        <v>63</v>
      </c>
      <c r="C30" s="9">
        <v>63</v>
      </c>
      <c r="D30" s="41" t="s">
        <v>41</v>
      </c>
      <c r="E30" s="41"/>
      <c r="F30" s="41"/>
      <c r="G30" s="41"/>
      <c r="H30" s="41"/>
      <c r="I30" s="41"/>
      <c r="J30" s="41"/>
      <c r="K30" s="41"/>
    </row>
    <row r="31" spans="1:11" ht="14.25">
      <c r="A31" s="35" t="s">
        <v>64</v>
      </c>
      <c r="B31" s="35" t="s">
        <v>65</v>
      </c>
      <c r="C31" s="9">
        <v>63</v>
      </c>
      <c r="D31" s="41" t="s">
        <v>41</v>
      </c>
      <c r="E31" s="41"/>
      <c r="F31" s="41"/>
      <c r="G31" s="41"/>
      <c r="H31" s="41"/>
      <c r="I31" s="41"/>
      <c r="J31" s="41"/>
      <c r="K31" s="41"/>
    </row>
    <row r="32" spans="1:11" ht="14.25">
      <c r="A32" s="35" t="s">
        <v>66</v>
      </c>
      <c r="B32" s="35" t="s">
        <v>67</v>
      </c>
      <c r="C32" s="9">
        <f aca="true" t="shared" si="2" ref="C32:C39">D32+E32+F32+G32+I32</f>
        <v>90</v>
      </c>
      <c r="D32" s="22">
        <v>20</v>
      </c>
      <c r="E32" s="22">
        <v>10</v>
      </c>
      <c r="F32" s="22">
        <v>10</v>
      </c>
      <c r="G32" s="17"/>
      <c r="H32" s="22" t="s">
        <v>30</v>
      </c>
      <c r="I32" s="22">
        <v>50</v>
      </c>
      <c r="J32" s="17"/>
      <c r="K32" s="17"/>
    </row>
    <row r="33" spans="1:11" ht="14.25">
      <c r="A33" s="36" t="s">
        <v>68</v>
      </c>
      <c r="B33" s="36" t="s">
        <v>69</v>
      </c>
      <c r="C33" s="11">
        <f>SUM(C34:C39)</f>
        <v>380</v>
      </c>
      <c r="D33" s="17">
        <f>SUM(D34:D39)</f>
        <v>180</v>
      </c>
      <c r="E33" s="17">
        <f>SUM(E34:E39)</f>
        <v>40</v>
      </c>
      <c r="F33" s="17">
        <f>SUM(F34:F39)</f>
        <v>80</v>
      </c>
      <c r="G33" s="17">
        <f>SUM(G34:G39)</f>
        <v>30</v>
      </c>
      <c r="H33" s="17"/>
      <c r="I33" s="17">
        <f>SUM(I34:I39)</f>
        <v>50</v>
      </c>
      <c r="J33" s="17"/>
      <c r="K33" s="30"/>
    </row>
    <row r="34" spans="1:11" ht="14.25">
      <c r="A34" s="12" t="s">
        <v>70</v>
      </c>
      <c r="B34" s="35" t="s">
        <v>71</v>
      </c>
      <c r="C34" s="9">
        <f t="shared" si="2"/>
        <v>60</v>
      </c>
      <c r="D34" s="22">
        <v>30</v>
      </c>
      <c r="E34" s="22">
        <v>10</v>
      </c>
      <c r="F34" s="22">
        <v>10</v>
      </c>
      <c r="G34" s="22">
        <v>10</v>
      </c>
      <c r="H34" s="17"/>
      <c r="I34" s="17"/>
      <c r="J34" s="17"/>
      <c r="K34" s="17"/>
    </row>
    <row r="35" spans="1:11" ht="14.25">
      <c r="A35" s="35" t="s">
        <v>72</v>
      </c>
      <c r="B35" s="35" t="s">
        <v>73</v>
      </c>
      <c r="C35" s="9">
        <f t="shared" si="2"/>
        <v>50</v>
      </c>
      <c r="D35" s="22">
        <v>30</v>
      </c>
      <c r="E35" s="22">
        <v>5</v>
      </c>
      <c r="F35" s="22">
        <v>15</v>
      </c>
      <c r="G35" s="22"/>
      <c r="H35" s="17"/>
      <c r="I35" s="17"/>
      <c r="J35" s="17"/>
      <c r="K35" s="17"/>
    </row>
    <row r="36" spans="1:11" ht="14.25">
      <c r="A36" s="35" t="s">
        <v>74</v>
      </c>
      <c r="B36" s="35" t="s">
        <v>75</v>
      </c>
      <c r="C36" s="9">
        <f t="shared" si="2"/>
        <v>50</v>
      </c>
      <c r="D36" s="22">
        <v>30</v>
      </c>
      <c r="E36" s="22">
        <v>5</v>
      </c>
      <c r="F36" s="22">
        <v>15</v>
      </c>
      <c r="G36" s="17"/>
      <c r="H36" s="17"/>
      <c r="I36" s="17"/>
      <c r="J36" s="17"/>
      <c r="K36" s="17"/>
    </row>
    <row r="37" spans="1:11" ht="14.25">
      <c r="A37" s="35" t="s">
        <v>76</v>
      </c>
      <c r="B37" s="35" t="s">
        <v>77</v>
      </c>
      <c r="C37" s="9">
        <f t="shared" si="2"/>
        <v>130</v>
      </c>
      <c r="D37" s="22">
        <v>40</v>
      </c>
      <c r="E37" s="22">
        <v>10</v>
      </c>
      <c r="F37" s="22">
        <v>20</v>
      </c>
      <c r="G37" s="22">
        <v>10</v>
      </c>
      <c r="H37" s="22" t="s">
        <v>30</v>
      </c>
      <c r="I37" s="22">
        <v>50</v>
      </c>
      <c r="J37" s="17"/>
      <c r="K37" s="17"/>
    </row>
    <row r="38" spans="1:11" ht="14.25">
      <c r="A38" s="35" t="s">
        <v>78</v>
      </c>
      <c r="B38" s="35" t="s">
        <v>79</v>
      </c>
      <c r="C38" s="9">
        <f t="shared" si="2"/>
        <v>50</v>
      </c>
      <c r="D38" s="22">
        <v>30</v>
      </c>
      <c r="E38" s="22"/>
      <c r="F38" s="22">
        <v>10</v>
      </c>
      <c r="G38" s="22">
        <v>10</v>
      </c>
      <c r="H38" s="17"/>
      <c r="I38" s="17"/>
      <c r="J38" s="17"/>
      <c r="K38" s="17"/>
    </row>
    <row r="39" spans="1:11" ht="14.25">
      <c r="A39" s="35" t="s">
        <v>80</v>
      </c>
      <c r="B39" s="37" t="s">
        <v>81</v>
      </c>
      <c r="C39" s="9">
        <f t="shared" si="2"/>
        <v>40</v>
      </c>
      <c r="D39" s="22">
        <v>20</v>
      </c>
      <c r="E39" s="22">
        <v>10</v>
      </c>
      <c r="F39" s="22">
        <v>10</v>
      </c>
      <c r="G39" s="17"/>
      <c r="H39" s="17"/>
      <c r="I39" s="17"/>
      <c r="J39" s="17"/>
      <c r="K39" s="17"/>
    </row>
    <row r="40" spans="1:11" ht="14.25">
      <c r="A40" s="36" t="s">
        <v>82</v>
      </c>
      <c r="B40" s="36" t="s">
        <v>83</v>
      </c>
      <c r="C40" s="11">
        <f>C42+C43+C44+C45+C46+C47+C48</f>
        <v>803</v>
      </c>
      <c r="D40" s="17">
        <f>SUM(D42:D48)</f>
        <v>70</v>
      </c>
      <c r="E40" s="17">
        <f>SUM(E42:E48)</f>
        <v>30</v>
      </c>
      <c r="F40" s="17"/>
      <c r="G40" s="17">
        <f>SUM(G42:G48)</f>
        <v>20</v>
      </c>
      <c r="H40" s="17"/>
      <c r="I40" s="17">
        <f>SUM(I42:I48)</f>
        <v>100</v>
      </c>
      <c r="J40" s="17"/>
      <c r="K40" s="30"/>
    </row>
    <row r="41" spans="1:11" ht="14.25">
      <c r="A41" s="35" t="s">
        <v>84</v>
      </c>
      <c r="B41" s="35" t="s">
        <v>85</v>
      </c>
      <c r="C41" s="9">
        <v>40</v>
      </c>
      <c r="D41" s="17">
        <v>20</v>
      </c>
      <c r="E41" s="17">
        <v>10</v>
      </c>
      <c r="F41" s="17"/>
      <c r="G41" s="17">
        <v>10</v>
      </c>
      <c r="H41" s="17"/>
      <c r="I41" s="17"/>
      <c r="J41" s="17"/>
      <c r="K41" s="17"/>
    </row>
    <row r="42" spans="1:11" ht="14.25">
      <c r="A42" s="35"/>
      <c r="B42" s="38" t="s">
        <v>86</v>
      </c>
      <c r="C42" s="9">
        <f>D42+E42+F42+G42+I42</f>
        <v>40</v>
      </c>
      <c r="D42" s="22">
        <v>20</v>
      </c>
      <c r="E42" s="22">
        <v>10</v>
      </c>
      <c r="F42" s="22"/>
      <c r="G42" s="22">
        <v>10</v>
      </c>
      <c r="H42" s="17"/>
      <c r="I42" s="17"/>
      <c r="J42" s="17"/>
      <c r="K42" s="17"/>
    </row>
    <row r="43" spans="1:11" ht="14.25">
      <c r="A43" s="35" t="s">
        <v>87</v>
      </c>
      <c r="B43" s="35" t="s">
        <v>88</v>
      </c>
      <c r="C43" s="9">
        <v>230</v>
      </c>
      <c r="D43" s="41" t="s">
        <v>41</v>
      </c>
      <c r="E43" s="41"/>
      <c r="F43" s="41"/>
      <c r="G43" s="41"/>
      <c r="H43" s="41"/>
      <c r="I43" s="41"/>
      <c r="J43" s="41"/>
      <c r="K43" s="41"/>
    </row>
    <row r="44" spans="1:11" ht="14.25">
      <c r="A44" s="35" t="s">
        <v>89</v>
      </c>
      <c r="B44" s="35" t="s">
        <v>90</v>
      </c>
      <c r="C44" s="9">
        <v>76</v>
      </c>
      <c r="D44" s="41" t="s">
        <v>41</v>
      </c>
      <c r="E44" s="41"/>
      <c r="F44" s="41"/>
      <c r="G44" s="41"/>
      <c r="H44" s="41"/>
      <c r="I44" s="41"/>
      <c r="J44" s="41"/>
      <c r="K44" s="41"/>
    </row>
    <row r="45" spans="1:11" ht="14.25">
      <c r="A45" s="35" t="s">
        <v>91</v>
      </c>
      <c r="B45" s="35" t="s">
        <v>92</v>
      </c>
      <c r="C45" s="9">
        <v>113</v>
      </c>
      <c r="D45" s="41" t="s">
        <v>41</v>
      </c>
      <c r="E45" s="41"/>
      <c r="F45" s="41"/>
      <c r="G45" s="41"/>
      <c r="H45" s="41"/>
      <c r="I45" s="41"/>
      <c r="J45" s="41"/>
      <c r="K45" s="41"/>
    </row>
    <row r="46" spans="1:11" ht="14.25">
      <c r="A46" s="35" t="s">
        <v>93</v>
      </c>
      <c r="B46" s="35" t="s">
        <v>94</v>
      </c>
      <c r="C46" s="9">
        <f aca="true" t="shared" si="3" ref="C46:C52">D46+E46+F46+G46+I46</f>
        <v>180</v>
      </c>
      <c r="D46" s="22">
        <v>50</v>
      </c>
      <c r="E46" s="22">
        <v>20</v>
      </c>
      <c r="F46" s="22">
        <v>0</v>
      </c>
      <c r="G46" s="22">
        <v>10</v>
      </c>
      <c r="H46" s="22" t="s">
        <v>27</v>
      </c>
      <c r="I46" s="22">
        <v>100</v>
      </c>
      <c r="J46" s="17"/>
      <c r="K46" s="17"/>
    </row>
    <row r="47" spans="1:11" ht="14.25">
      <c r="A47" s="35" t="s">
        <v>95</v>
      </c>
      <c r="B47" s="35" t="s">
        <v>96</v>
      </c>
      <c r="C47" s="9">
        <v>101</v>
      </c>
      <c r="D47" s="41" t="s">
        <v>41</v>
      </c>
      <c r="E47" s="41"/>
      <c r="F47" s="41"/>
      <c r="G47" s="41"/>
      <c r="H47" s="41"/>
      <c r="I47" s="41"/>
      <c r="J47" s="41"/>
      <c r="K47" s="41"/>
    </row>
    <row r="48" spans="1:11" ht="14.25">
      <c r="A48" s="35" t="s">
        <v>97</v>
      </c>
      <c r="B48" s="35" t="s">
        <v>98</v>
      </c>
      <c r="C48" s="9">
        <v>63</v>
      </c>
      <c r="D48" s="41" t="s">
        <v>41</v>
      </c>
      <c r="E48" s="41"/>
      <c r="F48" s="41"/>
      <c r="G48" s="41"/>
      <c r="H48" s="41"/>
      <c r="I48" s="41"/>
      <c r="J48" s="41"/>
      <c r="K48" s="41"/>
    </row>
    <row r="49" spans="1:11" ht="14.25">
      <c r="A49" s="36" t="s">
        <v>99</v>
      </c>
      <c r="B49" s="36" t="s">
        <v>100</v>
      </c>
      <c r="C49" s="11">
        <f>SUM(C50:C52)</f>
        <v>230</v>
      </c>
      <c r="D49" s="17">
        <f>SUM(D50:D52)</f>
        <v>100</v>
      </c>
      <c r="E49" s="17">
        <f>SUM(E50:E52)</f>
        <v>40</v>
      </c>
      <c r="F49" s="17">
        <f>SUM(F50:F52)</f>
        <v>30</v>
      </c>
      <c r="G49" s="17">
        <f>SUM(G50:G52)</f>
        <v>10</v>
      </c>
      <c r="H49" s="17"/>
      <c r="I49" s="17">
        <f>SUM(I50:I52)</f>
        <v>50</v>
      </c>
      <c r="J49" s="17"/>
      <c r="K49" s="30"/>
    </row>
    <row r="50" spans="1:11" ht="14.25">
      <c r="A50" s="35" t="s">
        <v>101</v>
      </c>
      <c r="B50" s="35" t="s">
        <v>102</v>
      </c>
      <c r="C50" s="9">
        <f t="shared" si="3"/>
        <v>50</v>
      </c>
      <c r="D50" s="22">
        <v>30</v>
      </c>
      <c r="E50" s="22">
        <v>10</v>
      </c>
      <c r="F50" s="22">
        <v>10</v>
      </c>
      <c r="G50" s="17"/>
      <c r="H50" s="17"/>
      <c r="I50" s="17"/>
      <c r="J50" s="17"/>
      <c r="K50" s="17"/>
    </row>
    <row r="51" spans="1:11" ht="14.25">
      <c r="A51" s="35" t="s">
        <v>103</v>
      </c>
      <c r="B51" s="35" t="s">
        <v>104</v>
      </c>
      <c r="C51" s="9">
        <f t="shared" si="3"/>
        <v>130</v>
      </c>
      <c r="D51" s="22">
        <v>40</v>
      </c>
      <c r="E51" s="22">
        <v>10</v>
      </c>
      <c r="F51" s="22">
        <v>20</v>
      </c>
      <c r="G51" s="22">
        <v>10</v>
      </c>
      <c r="H51" s="22" t="s">
        <v>30</v>
      </c>
      <c r="I51" s="22">
        <v>50</v>
      </c>
      <c r="J51" s="17"/>
      <c r="K51" s="17"/>
    </row>
    <row r="52" spans="1:11" ht="14.25">
      <c r="A52" s="35" t="s">
        <v>105</v>
      </c>
      <c r="B52" s="35" t="s">
        <v>106</v>
      </c>
      <c r="C52" s="9">
        <f t="shared" si="3"/>
        <v>50</v>
      </c>
      <c r="D52" s="22">
        <v>30</v>
      </c>
      <c r="E52" s="22">
        <v>20</v>
      </c>
      <c r="F52" s="17"/>
      <c r="G52" s="17"/>
      <c r="H52" s="17"/>
      <c r="I52" s="17"/>
      <c r="J52" s="17"/>
      <c r="K52" s="17"/>
    </row>
    <row r="53" spans="1:11" ht="14.25">
      <c r="A53" s="36" t="s">
        <v>107</v>
      </c>
      <c r="B53" s="36" t="s">
        <v>108</v>
      </c>
      <c r="C53" s="11">
        <f>SUM(C54:C55)</f>
        <v>151</v>
      </c>
      <c r="D53" s="17">
        <f>SUM(D54:D55)</f>
        <v>30</v>
      </c>
      <c r="E53" s="17">
        <f>SUM(E54:E55)</f>
        <v>10</v>
      </c>
      <c r="F53" s="17">
        <f>SUM(F54:F55)</f>
        <v>10</v>
      </c>
      <c r="G53" s="17"/>
      <c r="H53" s="17"/>
      <c r="I53" s="17"/>
      <c r="J53" s="17"/>
      <c r="K53" s="30"/>
    </row>
    <row r="54" spans="1:11" ht="14.25">
      <c r="A54" s="35" t="s">
        <v>109</v>
      </c>
      <c r="B54" s="35" t="s">
        <v>110</v>
      </c>
      <c r="C54" s="9">
        <f>D54+E54+F54+G54+I54</f>
        <v>50</v>
      </c>
      <c r="D54" s="22">
        <v>30</v>
      </c>
      <c r="E54" s="22">
        <v>10</v>
      </c>
      <c r="F54" s="22">
        <v>10</v>
      </c>
      <c r="G54" s="17"/>
      <c r="H54" s="17"/>
      <c r="I54" s="17"/>
      <c r="J54" s="17"/>
      <c r="K54" s="17"/>
    </row>
    <row r="55" spans="1:11" ht="14.25">
      <c r="A55" s="35" t="s">
        <v>111</v>
      </c>
      <c r="B55" s="35" t="s">
        <v>112</v>
      </c>
      <c r="C55" s="9">
        <v>101</v>
      </c>
      <c r="D55" s="41" t="s">
        <v>41</v>
      </c>
      <c r="E55" s="41"/>
      <c r="F55" s="41"/>
      <c r="G55" s="41"/>
      <c r="H55" s="41"/>
      <c r="I55" s="41"/>
      <c r="J55" s="41"/>
      <c r="K55" s="41"/>
    </row>
    <row r="56" spans="1:11" ht="14.25">
      <c r="A56" s="36" t="s">
        <v>113</v>
      </c>
      <c r="B56" s="36" t="s">
        <v>114</v>
      </c>
      <c r="C56" s="11">
        <f>SUM(C57:C59)</f>
        <v>243</v>
      </c>
      <c r="D56" s="17">
        <f>SUM(D57:D59)</f>
        <v>75</v>
      </c>
      <c r="E56" s="17">
        <f>SUM(E57:E59)</f>
        <v>25</v>
      </c>
      <c r="F56" s="17">
        <f>SUM(F57:F59)</f>
        <v>30</v>
      </c>
      <c r="G56" s="17"/>
      <c r="H56" s="17"/>
      <c r="I56" s="17">
        <f>SUM(I57:I59)</f>
        <v>50</v>
      </c>
      <c r="J56" s="17"/>
      <c r="K56" s="30"/>
    </row>
    <row r="57" spans="1:11" ht="14.25">
      <c r="A57" s="35" t="s">
        <v>115</v>
      </c>
      <c r="B57" s="35" t="s">
        <v>116</v>
      </c>
      <c r="C57" s="9">
        <f>D57+E57+F57+G57+I57</f>
        <v>50</v>
      </c>
      <c r="D57" s="22">
        <v>30</v>
      </c>
      <c r="E57" s="22">
        <v>15</v>
      </c>
      <c r="F57" s="22">
        <v>5</v>
      </c>
      <c r="G57" s="17"/>
      <c r="H57" s="17"/>
      <c r="I57" s="17"/>
      <c r="J57" s="17"/>
      <c r="K57" s="17"/>
    </row>
    <row r="58" spans="1:11" ht="14.25">
      <c r="A58" s="35" t="s">
        <v>117</v>
      </c>
      <c r="B58" s="35" t="s">
        <v>118</v>
      </c>
      <c r="C58" s="9">
        <f>D58+E58+F58+G58+I58</f>
        <v>130</v>
      </c>
      <c r="D58" s="22">
        <v>45</v>
      </c>
      <c r="E58" s="22">
        <v>10</v>
      </c>
      <c r="F58" s="22">
        <v>25</v>
      </c>
      <c r="G58" s="17"/>
      <c r="H58" s="22" t="s">
        <v>30</v>
      </c>
      <c r="I58" s="22">
        <v>50</v>
      </c>
      <c r="J58" s="17"/>
      <c r="K58" s="17"/>
    </row>
    <row r="59" spans="1:11" ht="14.25">
      <c r="A59" s="35" t="s">
        <v>119</v>
      </c>
      <c r="B59" s="35" t="s">
        <v>120</v>
      </c>
      <c r="C59" s="9">
        <v>63</v>
      </c>
      <c r="D59" s="41" t="s">
        <v>199</v>
      </c>
      <c r="E59" s="41"/>
      <c r="F59" s="41"/>
      <c r="G59" s="41"/>
      <c r="H59" s="41"/>
      <c r="I59" s="41"/>
      <c r="J59" s="41"/>
      <c r="K59" s="41"/>
    </row>
    <row r="60" spans="1:11" ht="14.25">
      <c r="A60" s="36" t="s">
        <v>121</v>
      </c>
      <c r="B60" s="36" t="s">
        <v>122</v>
      </c>
      <c r="C60" s="11">
        <f>SUM(C61:C61)</f>
        <v>50</v>
      </c>
      <c r="D60" s="22">
        <v>30</v>
      </c>
      <c r="E60" s="22">
        <v>10</v>
      </c>
      <c r="F60" s="22"/>
      <c r="G60" s="22">
        <v>10</v>
      </c>
      <c r="H60" s="17"/>
      <c r="I60" s="17"/>
      <c r="J60" s="17"/>
      <c r="K60" s="30"/>
    </row>
    <row r="61" spans="1:11" ht="14.25">
      <c r="A61" s="35" t="s">
        <v>123</v>
      </c>
      <c r="B61" s="35" t="s">
        <v>124</v>
      </c>
      <c r="C61" s="9">
        <f aca="true" t="shared" si="4" ref="C61:C68">D61+E61+F61+G61+I61</f>
        <v>50</v>
      </c>
      <c r="D61" s="22">
        <v>30</v>
      </c>
      <c r="E61" s="22">
        <v>10</v>
      </c>
      <c r="F61" s="22"/>
      <c r="G61" s="22">
        <v>10</v>
      </c>
      <c r="H61" s="17"/>
      <c r="I61" s="17"/>
      <c r="J61" s="17"/>
      <c r="K61" s="17"/>
    </row>
    <row r="62" spans="1:11" ht="14.25">
      <c r="A62" s="36" t="s">
        <v>125</v>
      </c>
      <c r="B62" s="36" t="s">
        <v>126</v>
      </c>
      <c r="C62" s="11">
        <f>SUM(C63:C68)</f>
        <v>510</v>
      </c>
      <c r="D62" s="17">
        <f>SUM(D63:D68)</f>
        <v>195</v>
      </c>
      <c r="E62" s="17">
        <f>SUM(E63:E68)</f>
        <v>85</v>
      </c>
      <c r="F62" s="17">
        <f>SUM(F63:F68)</f>
        <v>50</v>
      </c>
      <c r="G62" s="17">
        <f>SUM(G63:G68)</f>
        <v>30</v>
      </c>
      <c r="H62" s="17"/>
      <c r="I62" s="17">
        <f>SUM(I63:I68)</f>
        <v>150</v>
      </c>
      <c r="J62" s="17"/>
      <c r="K62" s="30"/>
    </row>
    <row r="63" spans="1:11" ht="14.25">
      <c r="A63" s="35" t="s">
        <v>127</v>
      </c>
      <c r="B63" s="35" t="s">
        <v>128</v>
      </c>
      <c r="C63" s="9">
        <f t="shared" si="4"/>
        <v>130</v>
      </c>
      <c r="D63" s="22">
        <v>35</v>
      </c>
      <c r="E63" s="22">
        <v>25</v>
      </c>
      <c r="F63" s="22">
        <v>20</v>
      </c>
      <c r="G63" s="17"/>
      <c r="H63" s="22" t="s">
        <v>30</v>
      </c>
      <c r="I63" s="22">
        <v>50</v>
      </c>
      <c r="J63" s="17"/>
      <c r="K63" s="17"/>
    </row>
    <row r="64" spans="1:11" ht="14.25">
      <c r="A64" s="35" t="s">
        <v>129</v>
      </c>
      <c r="B64" s="35" t="s">
        <v>130</v>
      </c>
      <c r="C64" s="9">
        <f t="shared" si="4"/>
        <v>130</v>
      </c>
      <c r="D64" s="22">
        <v>45</v>
      </c>
      <c r="E64" s="22">
        <v>15</v>
      </c>
      <c r="F64" s="22"/>
      <c r="G64" s="22">
        <v>20</v>
      </c>
      <c r="H64" s="22" t="s">
        <v>30</v>
      </c>
      <c r="I64" s="22">
        <v>50</v>
      </c>
      <c r="J64" s="17"/>
      <c r="K64" s="17"/>
    </row>
    <row r="65" spans="1:11" ht="14.25">
      <c r="A65" s="35" t="s">
        <v>131</v>
      </c>
      <c r="B65" s="35" t="s">
        <v>132</v>
      </c>
      <c r="C65" s="9">
        <f t="shared" si="4"/>
        <v>50</v>
      </c>
      <c r="D65" s="22">
        <v>30</v>
      </c>
      <c r="E65" s="22">
        <v>10</v>
      </c>
      <c r="F65" s="22">
        <v>10</v>
      </c>
      <c r="G65" s="17"/>
      <c r="H65" s="17"/>
      <c r="I65" s="17"/>
      <c r="J65" s="17"/>
      <c r="K65" s="17"/>
    </row>
    <row r="66" spans="1:11" ht="14.25">
      <c r="A66" s="35" t="s">
        <v>133</v>
      </c>
      <c r="B66" s="35" t="s">
        <v>134</v>
      </c>
      <c r="C66" s="9">
        <f t="shared" si="4"/>
        <v>40</v>
      </c>
      <c r="D66" s="22">
        <v>20</v>
      </c>
      <c r="E66" s="22">
        <v>10</v>
      </c>
      <c r="F66" s="22">
        <v>10</v>
      </c>
      <c r="G66" s="17"/>
      <c r="H66" s="17"/>
      <c r="I66" s="17"/>
      <c r="J66" s="17"/>
      <c r="K66" s="17"/>
    </row>
    <row r="67" spans="1:11" ht="14.25">
      <c r="A67" s="35" t="s">
        <v>135</v>
      </c>
      <c r="B67" s="35" t="s">
        <v>136</v>
      </c>
      <c r="C67" s="9">
        <f t="shared" si="4"/>
        <v>50</v>
      </c>
      <c r="D67" s="22">
        <v>35</v>
      </c>
      <c r="E67" s="22">
        <v>15</v>
      </c>
      <c r="F67" s="17"/>
      <c r="G67" s="17"/>
      <c r="H67" s="17"/>
      <c r="I67" s="17"/>
      <c r="J67" s="17"/>
      <c r="K67" s="17"/>
    </row>
    <row r="68" spans="1:11" ht="14.25">
      <c r="A68" s="35" t="s">
        <v>137</v>
      </c>
      <c r="B68" s="35" t="s">
        <v>138</v>
      </c>
      <c r="C68" s="9">
        <f t="shared" si="4"/>
        <v>110</v>
      </c>
      <c r="D68" s="22">
        <v>30</v>
      </c>
      <c r="E68" s="22">
        <v>10</v>
      </c>
      <c r="F68" s="22">
        <v>10</v>
      </c>
      <c r="G68" s="22">
        <v>10</v>
      </c>
      <c r="H68" s="22" t="s">
        <v>30</v>
      </c>
      <c r="I68" s="22">
        <v>50</v>
      </c>
      <c r="J68" s="17"/>
      <c r="K68" s="17"/>
    </row>
    <row r="69" spans="1:11" ht="14.25">
      <c r="A69" s="36" t="s">
        <v>139</v>
      </c>
      <c r="B69" s="36" t="s">
        <v>140</v>
      </c>
      <c r="C69" s="11">
        <f>SUM(C70:C71)</f>
        <v>100</v>
      </c>
      <c r="D69" s="17">
        <f>SUM(D70:D71)</f>
        <v>60</v>
      </c>
      <c r="E69" s="17">
        <f>SUM(E70:E71)</f>
        <v>15</v>
      </c>
      <c r="F69" s="17">
        <f>SUM(F70:F71)</f>
        <v>15</v>
      </c>
      <c r="G69" s="17">
        <f>SUM(G70:G71)</f>
        <v>10</v>
      </c>
      <c r="H69" s="17"/>
      <c r="I69" s="17"/>
      <c r="J69" s="17"/>
      <c r="K69" s="30"/>
    </row>
    <row r="70" spans="1:11" ht="14.25">
      <c r="A70" s="35" t="s">
        <v>141</v>
      </c>
      <c r="B70" s="35" t="s">
        <v>142</v>
      </c>
      <c r="C70" s="9">
        <f>D70+E70+F70+G70+I70</f>
        <v>60</v>
      </c>
      <c r="D70" s="22">
        <v>30</v>
      </c>
      <c r="E70" s="22">
        <v>15</v>
      </c>
      <c r="F70" s="22">
        <v>15</v>
      </c>
      <c r="G70" s="17"/>
      <c r="H70" s="17"/>
      <c r="I70" s="17"/>
      <c r="J70" s="17"/>
      <c r="K70" s="17"/>
    </row>
    <row r="71" spans="1:11" ht="14.25">
      <c r="A71" s="35" t="s">
        <v>143</v>
      </c>
      <c r="B71" s="35" t="s">
        <v>144</v>
      </c>
      <c r="C71" s="9">
        <f>D71+E71+F71+G71+I71</f>
        <v>40</v>
      </c>
      <c r="D71" s="22">
        <v>30</v>
      </c>
      <c r="E71" s="22"/>
      <c r="F71" s="22"/>
      <c r="G71" s="22">
        <v>10</v>
      </c>
      <c r="H71" s="17"/>
      <c r="I71" s="17"/>
      <c r="J71" s="17"/>
      <c r="K71" s="17"/>
    </row>
    <row r="72" spans="1:11" ht="14.25">
      <c r="A72" s="36" t="s">
        <v>145</v>
      </c>
      <c r="B72" s="36" t="s">
        <v>146</v>
      </c>
      <c r="C72" s="11">
        <f>SUM(C73:C76)</f>
        <v>303</v>
      </c>
      <c r="D72" s="17">
        <f>SUM(D73:D76)</f>
        <v>110</v>
      </c>
      <c r="E72" s="17">
        <f>SUM(E73:E76)</f>
        <v>40</v>
      </c>
      <c r="F72" s="17">
        <f>SUM(F73:F76)</f>
        <v>20</v>
      </c>
      <c r="G72" s="17">
        <f>SUM(G73:G76)</f>
        <v>20</v>
      </c>
      <c r="H72" s="17"/>
      <c r="I72" s="17"/>
      <c r="J72" s="17"/>
      <c r="K72" s="30"/>
    </row>
    <row r="73" spans="1:11" ht="14.25">
      <c r="A73" s="35" t="s">
        <v>147</v>
      </c>
      <c r="B73" s="35" t="s">
        <v>148</v>
      </c>
      <c r="C73" s="9">
        <v>113</v>
      </c>
      <c r="D73" s="41" t="s">
        <v>41</v>
      </c>
      <c r="E73" s="41"/>
      <c r="F73" s="41"/>
      <c r="G73" s="41"/>
      <c r="H73" s="41"/>
      <c r="I73" s="41"/>
      <c r="J73" s="41"/>
      <c r="K73" s="41"/>
    </row>
    <row r="74" spans="1:11" ht="14.25">
      <c r="A74" s="35" t="s">
        <v>149</v>
      </c>
      <c r="B74" s="35" t="s">
        <v>150</v>
      </c>
      <c r="C74" s="9">
        <f>D74+E74+F74+G74</f>
        <v>50</v>
      </c>
      <c r="D74" s="22">
        <v>30</v>
      </c>
      <c r="E74" s="22">
        <v>10</v>
      </c>
      <c r="F74" s="22">
        <v>10</v>
      </c>
      <c r="G74" s="17"/>
      <c r="H74" s="17"/>
      <c r="I74" s="17"/>
      <c r="J74" s="17"/>
      <c r="K74" s="17"/>
    </row>
    <row r="75" spans="1:11" ht="14.25">
      <c r="A75" s="39" t="s">
        <v>151</v>
      </c>
      <c r="B75" s="35" t="s">
        <v>152</v>
      </c>
      <c r="C75" s="9">
        <f>D75+E75+F75+G75</f>
        <v>80</v>
      </c>
      <c r="D75" s="22">
        <v>40</v>
      </c>
      <c r="E75" s="22">
        <v>20</v>
      </c>
      <c r="F75" s="22">
        <v>10</v>
      </c>
      <c r="G75" s="22">
        <v>10</v>
      </c>
      <c r="H75" s="17"/>
      <c r="I75" s="17"/>
      <c r="J75" s="17"/>
      <c r="K75" s="17"/>
    </row>
    <row r="76" spans="1:11" ht="14.25">
      <c r="A76" s="39" t="s">
        <v>153</v>
      </c>
      <c r="B76" s="37" t="s">
        <v>154</v>
      </c>
      <c r="C76" s="9">
        <f>D76+E76+F76+G76</f>
        <v>60</v>
      </c>
      <c r="D76" s="22">
        <v>40</v>
      </c>
      <c r="E76" s="22">
        <v>10</v>
      </c>
      <c r="F76" s="22"/>
      <c r="G76" s="22">
        <v>10</v>
      </c>
      <c r="H76" s="22"/>
      <c r="I76" s="17"/>
      <c r="J76" s="17"/>
      <c r="K76" s="17"/>
    </row>
    <row r="77" spans="1:11" ht="14.25">
      <c r="A77" s="36" t="s">
        <v>155</v>
      </c>
      <c r="B77" s="36" t="s">
        <v>156</v>
      </c>
      <c r="C77" s="11">
        <f>SUM(C78:C80)</f>
        <v>130</v>
      </c>
      <c r="D77" s="17">
        <f>SUM(D78:D80)</f>
        <v>70</v>
      </c>
      <c r="E77" s="17">
        <f>SUM(E78:E80)</f>
        <v>30</v>
      </c>
      <c r="F77" s="17">
        <f>SUM(F78:F80)</f>
        <v>30</v>
      </c>
      <c r="G77" s="17"/>
      <c r="H77" s="17"/>
      <c r="I77" s="17"/>
      <c r="J77" s="17"/>
      <c r="K77" s="30"/>
    </row>
    <row r="78" spans="1:11" ht="14.25">
      <c r="A78" s="35" t="s">
        <v>157</v>
      </c>
      <c r="B78" s="35" t="s">
        <v>158</v>
      </c>
      <c r="C78" s="9">
        <f>D78+E78+F78+G78</f>
        <v>50</v>
      </c>
      <c r="D78" s="22">
        <v>30</v>
      </c>
      <c r="E78" s="22">
        <v>10</v>
      </c>
      <c r="F78" s="22">
        <v>10</v>
      </c>
      <c r="G78" s="17"/>
      <c r="H78" s="17"/>
      <c r="I78" s="17"/>
      <c r="J78" s="17"/>
      <c r="K78" s="17"/>
    </row>
    <row r="79" spans="1:11" ht="14.25">
      <c r="A79" s="35" t="s">
        <v>159</v>
      </c>
      <c r="B79" s="35" t="s">
        <v>160</v>
      </c>
      <c r="C79" s="9">
        <f>D79+E79+F79+G79</f>
        <v>40</v>
      </c>
      <c r="D79" s="22">
        <v>20</v>
      </c>
      <c r="E79" s="22">
        <v>10</v>
      </c>
      <c r="F79" s="22">
        <v>10</v>
      </c>
      <c r="G79" s="17"/>
      <c r="H79" s="17"/>
      <c r="I79" s="17"/>
      <c r="J79" s="17"/>
      <c r="K79" s="17"/>
    </row>
    <row r="80" spans="1:11" ht="14.25">
      <c r="A80" s="35" t="s">
        <v>161</v>
      </c>
      <c r="B80" s="35" t="s">
        <v>162</v>
      </c>
      <c r="C80" s="9">
        <f>D80+E80+F80+G80</f>
        <v>40</v>
      </c>
      <c r="D80" s="22">
        <v>20</v>
      </c>
      <c r="E80" s="22">
        <v>10</v>
      </c>
      <c r="F80" s="22">
        <v>10</v>
      </c>
      <c r="G80" s="17"/>
      <c r="H80" s="17"/>
      <c r="I80" s="17"/>
      <c r="J80" s="17"/>
      <c r="K80" s="17"/>
    </row>
    <row r="81" spans="1:11" ht="14.25">
      <c r="A81" s="36" t="s">
        <v>163</v>
      </c>
      <c r="B81" s="36" t="s">
        <v>164</v>
      </c>
      <c r="C81" s="11">
        <f>C83+C84+C85+C86+C87+C88+C89+C90+C91+C92</f>
        <v>1079</v>
      </c>
      <c r="D81" s="17">
        <f>SUM(D83:D92)</f>
        <v>190</v>
      </c>
      <c r="E81" s="17">
        <f>SUM(E83:E92)</f>
        <v>60</v>
      </c>
      <c r="F81" s="17">
        <f>SUM(F83:F92)</f>
        <v>65</v>
      </c>
      <c r="G81" s="17">
        <f>SUM(G83:G92)</f>
        <v>35</v>
      </c>
      <c r="H81" s="17"/>
      <c r="I81" s="17">
        <f>SUM(I83:I92)</f>
        <v>150</v>
      </c>
      <c r="J81" s="17"/>
      <c r="K81" s="30"/>
    </row>
    <row r="82" spans="1:11" ht="14.25">
      <c r="A82" s="35" t="s">
        <v>165</v>
      </c>
      <c r="B82" s="35" t="s">
        <v>166</v>
      </c>
      <c r="C82" s="9">
        <f>C83</f>
        <v>80</v>
      </c>
      <c r="D82" s="22">
        <v>40</v>
      </c>
      <c r="E82" s="22">
        <v>15</v>
      </c>
      <c r="F82" s="22">
        <v>15</v>
      </c>
      <c r="G82" s="22">
        <v>10</v>
      </c>
      <c r="H82" s="17"/>
      <c r="I82" s="17"/>
      <c r="J82" s="17"/>
      <c r="K82" s="17"/>
    </row>
    <row r="83" spans="1:11" ht="14.25">
      <c r="A83" s="35"/>
      <c r="B83" s="38" t="s">
        <v>167</v>
      </c>
      <c r="C83" s="9">
        <f>D83+E83+F83+G83</f>
        <v>80</v>
      </c>
      <c r="D83" s="22">
        <v>40</v>
      </c>
      <c r="E83" s="22">
        <v>15</v>
      </c>
      <c r="F83" s="22">
        <v>15</v>
      </c>
      <c r="G83" s="22">
        <v>10</v>
      </c>
      <c r="H83" s="17"/>
      <c r="I83" s="17"/>
      <c r="J83" s="17"/>
      <c r="K83" s="17"/>
    </row>
    <row r="84" spans="1:11" ht="14.25">
      <c r="A84" s="40" t="s">
        <v>168</v>
      </c>
      <c r="B84" s="40" t="s">
        <v>169</v>
      </c>
      <c r="C84" s="13">
        <f>D84+E84+F84+G84+I84</f>
        <v>60</v>
      </c>
      <c r="D84" s="23">
        <v>40</v>
      </c>
      <c r="E84" s="23">
        <v>10</v>
      </c>
      <c r="F84" s="23">
        <v>10</v>
      </c>
      <c r="G84" s="23"/>
      <c r="H84" s="27"/>
      <c r="I84" s="27"/>
      <c r="J84" s="31"/>
      <c r="K84" s="31"/>
    </row>
    <row r="85" spans="1:11" ht="14.25">
      <c r="A85" s="35" t="s">
        <v>170</v>
      </c>
      <c r="B85" s="35" t="s">
        <v>171</v>
      </c>
      <c r="C85" s="9">
        <f>D85+E85+F85+G85+I85</f>
        <v>180</v>
      </c>
      <c r="D85" s="22">
        <v>40</v>
      </c>
      <c r="E85" s="22">
        <v>10</v>
      </c>
      <c r="F85" s="22">
        <v>20</v>
      </c>
      <c r="G85" s="22">
        <v>10</v>
      </c>
      <c r="H85" s="17" t="s">
        <v>172</v>
      </c>
      <c r="I85" s="17">
        <v>100</v>
      </c>
      <c r="J85" s="17"/>
      <c r="K85" s="17"/>
    </row>
    <row r="86" spans="1:11" ht="14.25">
      <c r="A86" s="35" t="s">
        <v>173</v>
      </c>
      <c r="B86" s="35" t="s">
        <v>174</v>
      </c>
      <c r="C86" s="9">
        <v>113</v>
      </c>
      <c r="D86" s="41" t="s">
        <v>41</v>
      </c>
      <c r="E86" s="41"/>
      <c r="F86" s="41"/>
      <c r="G86" s="41"/>
      <c r="H86" s="41"/>
      <c r="I86" s="41"/>
      <c r="J86" s="41"/>
      <c r="K86" s="41"/>
    </row>
    <row r="87" spans="1:11" ht="14.25">
      <c r="A87" s="35" t="s">
        <v>175</v>
      </c>
      <c r="B87" s="35" t="s">
        <v>176</v>
      </c>
      <c r="C87" s="9">
        <v>113</v>
      </c>
      <c r="D87" s="41" t="s">
        <v>41</v>
      </c>
      <c r="E87" s="41"/>
      <c r="F87" s="41"/>
      <c r="G87" s="41"/>
      <c r="H87" s="41"/>
      <c r="I87" s="41"/>
      <c r="J87" s="41"/>
      <c r="K87" s="41"/>
    </row>
    <row r="88" spans="1:11" ht="14.25">
      <c r="A88" s="35" t="s">
        <v>177</v>
      </c>
      <c r="B88" s="35" t="s">
        <v>178</v>
      </c>
      <c r="C88" s="9">
        <v>63</v>
      </c>
      <c r="D88" s="41" t="s">
        <v>41</v>
      </c>
      <c r="E88" s="41"/>
      <c r="F88" s="41"/>
      <c r="G88" s="41"/>
      <c r="H88" s="41"/>
      <c r="I88" s="41"/>
      <c r="J88" s="41"/>
      <c r="K88" s="41"/>
    </row>
    <row r="89" spans="1:11" ht="14.25">
      <c r="A89" s="35" t="s">
        <v>179</v>
      </c>
      <c r="B89" s="35" t="s">
        <v>180</v>
      </c>
      <c r="C89" s="9">
        <v>214</v>
      </c>
      <c r="D89" s="41" t="s">
        <v>41</v>
      </c>
      <c r="E89" s="41"/>
      <c r="F89" s="41"/>
      <c r="G89" s="41"/>
      <c r="H89" s="41"/>
      <c r="I89" s="41"/>
      <c r="J89" s="41"/>
      <c r="K89" s="41"/>
    </row>
    <row r="90" spans="1:11" ht="14.25">
      <c r="A90" s="35" t="s">
        <v>181</v>
      </c>
      <c r="B90" s="35" t="s">
        <v>182</v>
      </c>
      <c r="C90" s="9">
        <v>76</v>
      </c>
      <c r="D90" s="41" t="s">
        <v>41</v>
      </c>
      <c r="E90" s="41"/>
      <c r="F90" s="41"/>
      <c r="G90" s="41"/>
      <c r="H90" s="41"/>
      <c r="I90" s="41"/>
      <c r="J90" s="41"/>
      <c r="K90" s="41"/>
    </row>
    <row r="91" spans="1:11" ht="14.25">
      <c r="A91" s="35" t="s">
        <v>183</v>
      </c>
      <c r="B91" s="35" t="s">
        <v>184</v>
      </c>
      <c r="C91" s="9">
        <f>D91+E91+F91+G91+I91</f>
        <v>50</v>
      </c>
      <c r="D91" s="22">
        <v>30</v>
      </c>
      <c r="E91" s="22">
        <v>10</v>
      </c>
      <c r="F91" s="22">
        <v>5</v>
      </c>
      <c r="G91" s="22">
        <v>5</v>
      </c>
      <c r="H91" s="17"/>
      <c r="I91" s="17"/>
      <c r="J91" s="17"/>
      <c r="K91" s="17"/>
    </row>
    <row r="92" spans="1:11" ht="14.25">
      <c r="A92" s="35" t="s">
        <v>185</v>
      </c>
      <c r="B92" s="35" t="s">
        <v>186</v>
      </c>
      <c r="C92" s="9">
        <f>D92+E92+F92+G92+I92</f>
        <v>130</v>
      </c>
      <c r="D92" s="23">
        <v>40</v>
      </c>
      <c r="E92" s="23">
        <v>15</v>
      </c>
      <c r="F92" s="23">
        <v>15</v>
      </c>
      <c r="G92" s="23">
        <v>10</v>
      </c>
      <c r="H92" s="23" t="s">
        <v>187</v>
      </c>
      <c r="I92" s="23">
        <v>50</v>
      </c>
      <c r="J92" s="17"/>
      <c r="K92" s="17"/>
    </row>
    <row r="93" spans="1:11" ht="14.25">
      <c r="A93" s="42" t="s">
        <v>188</v>
      </c>
      <c r="B93" s="42"/>
      <c r="C93" s="11">
        <f>C94+C95+C96+C97+C98+C99+C100+C101</f>
        <v>665</v>
      </c>
      <c r="D93" s="30"/>
      <c r="E93" s="30"/>
      <c r="F93" s="30"/>
      <c r="G93" s="30"/>
      <c r="H93" s="30"/>
      <c r="I93" s="30"/>
      <c r="J93" s="30"/>
      <c r="K93" s="30"/>
    </row>
    <row r="94" spans="1:11" ht="14.25">
      <c r="A94" s="14">
        <v>1</v>
      </c>
      <c r="B94" s="15" t="s">
        <v>189</v>
      </c>
      <c r="C94" s="16">
        <v>65</v>
      </c>
      <c r="D94" s="17"/>
      <c r="E94" s="17"/>
      <c r="F94" s="17"/>
      <c r="G94" s="17"/>
      <c r="H94" s="17" t="s">
        <v>22</v>
      </c>
      <c r="I94" s="17">
        <v>65</v>
      </c>
      <c r="J94" s="17"/>
      <c r="K94" s="17"/>
    </row>
    <row r="95" spans="1:11" ht="14.25">
      <c r="A95" s="18">
        <v>2</v>
      </c>
      <c r="B95" s="10" t="s">
        <v>190</v>
      </c>
      <c r="C95" s="16">
        <v>100</v>
      </c>
      <c r="D95" s="17"/>
      <c r="E95" s="17"/>
      <c r="F95" s="17"/>
      <c r="G95" s="17"/>
      <c r="H95" s="17"/>
      <c r="I95" s="17"/>
      <c r="J95" s="17">
        <v>500</v>
      </c>
      <c r="K95" s="17">
        <v>100</v>
      </c>
    </row>
    <row r="96" spans="1:11" ht="14.25">
      <c r="A96" s="14">
        <v>3</v>
      </c>
      <c r="B96" s="10" t="s">
        <v>191</v>
      </c>
      <c r="C96" s="16">
        <v>230</v>
      </c>
      <c r="D96" s="17"/>
      <c r="E96" s="17"/>
      <c r="F96" s="17"/>
      <c r="G96" s="17"/>
      <c r="H96" s="17"/>
      <c r="I96" s="17"/>
      <c r="J96" s="29">
        <v>1150</v>
      </c>
      <c r="K96" s="29">
        <v>230</v>
      </c>
    </row>
    <row r="97" spans="1:11" ht="14.25">
      <c r="A97" s="18">
        <v>4</v>
      </c>
      <c r="B97" s="10" t="s">
        <v>192</v>
      </c>
      <c r="C97" s="16">
        <v>80</v>
      </c>
      <c r="D97" s="17"/>
      <c r="E97" s="17"/>
      <c r="F97" s="17"/>
      <c r="G97" s="17"/>
      <c r="H97" s="17"/>
      <c r="I97" s="17"/>
      <c r="J97" s="29">
        <v>400</v>
      </c>
      <c r="K97" s="29">
        <v>80</v>
      </c>
    </row>
    <row r="98" spans="1:11" ht="14.25">
      <c r="A98" s="14">
        <v>5</v>
      </c>
      <c r="B98" s="10" t="s">
        <v>193</v>
      </c>
      <c r="C98" s="16">
        <v>30</v>
      </c>
      <c r="D98" s="17"/>
      <c r="E98" s="17"/>
      <c r="F98" s="17"/>
      <c r="G98" s="17"/>
      <c r="H98" s="17"/>
      <c r="I98" s="17"/>
      <c r="J98" s="29">
        <v>150</v>
      </c>
      <c r="K98" s="29">
        <v>30</v>
      </c>
    </row>
    <row r="99" spans="1:11" ht="24">
      <c r="A99" s="18">
        <v>6</v>
      </c>
      <c r="B99" s="10" t="s">
        <v>194</v>
      </c>
      <c r="C99" s="16">
        <v>60</v>
      </c>
      <c r="D99" s="17"/>
      <c r="E99" s="17"/>
      <c r="F99" s="17"/>
      <c r="G99" s="17"/>
      <c r="H99" s="17"/>
      <c r="I99" s="17"/>
      <c r="J99" s="29">
        <v>300</v>
      </c>
      <c r="K99" s="29">
        <v>60</v>
      </c>
    </row>
    <row r="100" spans="1:11" ht="24">
      <c r="A100" s="14">
        <v>7</v>
      </c>
      <c r="B100" s="10" t="s">
        <v>195</v>
      </c>
      <c r="C100" s="16">
        <v>40</v>
      </c>
      <c r="D100" s="17"/>
      <c r="E100" s="17"/>
      <c r="F100" s="17"/>
      <c r="G100" s="17"/>
      <c r="H100" s="17"/>
      <c r="I100" s="17"/>
      <c r="J100" s="29">
        <v>200</v>
      </c>
      <c r="K100" s="29">
        <v>40</v>
      </c>
    </row>
    <row r="101" spans="1:11" ht="14.25">
      <c r="A101" s="14">
        <v>8</v>
      </c>
      <c r="B101" s="10" t="s">
        <v>196</v>
      </c>
      <c r="C101" s="16">
        <v>60</v>
      </c>
      <c r="D101" s="17"/>
      <c r="E101" s="17"/>
      <c r="F101" s="17"/>
      <c r="G101" s="17"/>
      <c r="H101" s="17"/>
      <c r="I101" s="17"/>
      <c r="J101" s="29">
        <v>300</v>
      </c>
      <c r="K101" s="29">
        <v>60</v>
      </c>
    </row>
  </sheetData>
  <sheetProtection/>
  <mergeCells count="31">
    <mergeCell ref="A2:K2"/>
    <mergeCell ref="D3:K3"/>
    <mergeCell ref="D4:G4"/>
    <mergeCell ref="H4:I4"/>
    <mergeCell ref="J4:K4"/>
    <mergeCell ref="A6:B6"/>
    <mergeCell ref="A7:B7"/>
    <mergeCell ref="D19:K19"/>
    <mergeCell ref="D23:K23"/>
    <mergeCell ref="D26:K26"/>
    <mergeCell ref="D27:K27"/>
    <mergeCell ref="D28:K28"/>
    <mergeCell ref="D73:K73"/>
    <mergeCell ref="D86:K86"/>
    <mergeCell ref="D87:K87"/>
    <mergeCell ref="D30:K30"/>
    <mergeCell ref="D31:K31"/>
    <mergeCell ref="D43:K43"/>
    <mergeCell ref="D44:K44"/>
    <mergeCell ref="D45:K45"/>
    <mergeCell ref="D47:K47"/>
    <mergeCell ref="D88:K88"/>
    <mergeCell ref="D89:K89"/>
    <mergeCell ref="D90:K90"/>
    <mergeCell ref="A93:B93"/>
    <mergeCell ref="A3:A4"/>
    <mergeCell ref="B3:B4"/>
    <mergeCell ref="C3:C4"/>
    <mergeCell ref="D48:K48"/>
    <mergeCell ref="D55:K55"/>
    <mergeCell ref="D59:K59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国库处</dc:creator>
  <cp:keywords/>
  <dc:description/>
  <cp:lastModifiedBy>微软用户</cp:lastModifiedBy>
  <cp:lastPrinted>2019-01-31T01:20:26Z</cp:lastPrinted>
  <dcterms:created xsi:type="dcterms:W3CDTF">2017-01-19T01:48:53Z</dcterms:created>
  <dcterms:modified xsi:type="dcterms:W3CDTF">2019-01-31T02:03:03Z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